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A73E6FA0-F862-482B-A040-75B56381E5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I Rūķīši" sheetId="1" r:id="rId1"/>
    <sheet name="SAC Lubān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2" l="1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9" i="2"/>
  <c r="M9" i="1"/>
  <c r="O9" i="1" s="1"/>
  <c r="M10" i="1"/>
  <c r="O10" i="1" s="1"/>
  <c r="M11" i="1"/>
  <c r="O11" i="1" s="1"/>
  <c r="M12" i="1"/>
  <c r="M13" i="1"/>
  <c r="M14" i="1"/>
  <c r="O14" i="1" s="1"/>
  <c r="M15" i="1"/>
  <c r="O15" i="1" s="1"/>
  <c r="M8" i="1"/>
  <c r="O8" i="1" s="1"/>
  <c r="N12" i="1"/>
  <c r="M16" i="1" l="1"/>
  <c r="O12" i="1"/>
  <c r="P12" i="1" s="1"/>
  <c r="M25" i="2"/>
  <c r="L25" i="2"/>
  <c r="J25" i="2"/>
  <c r="N10" i="2"/>
  <c r="N11" i="2"/>
  <c r="N12" i="2"/>
  <c r="N13" i="2"/>
  <c r="N14" i="2"/>
  <c r="N15" i="2"/>
  <c r="N16" i="2"/>
  <c r="N17" i="2"/>
  <c r="N18" i="2"/>
  <c r="N19" i="2"/>
  <c r="N20" i="2"/>
  <c r="O20" i="2" s="1"/>
  <c r="N21" i="2"/>
  <c r="O21" i="2" s="1"/>
  <c r="N22" i="2"/>
  <c r="O22" i="2" s="1"/>
  <c r="N23" i="2"/>
  <c r="O23" i="2" s="1"/>
  <c r="N24" i="2"/>
  <c r="N9" i="2"/>
  <c r="O9" i="2" s="1"/>
  <c r="P9" i="2" s="1"/>
  <c r="L16" i="1"/>
  <c r="J16" i="1"/>
  <c r="N13" i="1"/>
  <c r="O16" i="2" l="1"/>
  <c r="P16" i="2" s="1"/>
  <c r="O12" i="2"/>
  <c r="P12" i="2" s="1"/>
  <c r="O19" i="2"/>
  <c r="P19" i="2" s="1"/>
  <c r="O15" i="2"/>
  <c r="P15" i="2" s="1"/>
  <c r="O11" i="2"/>
  <c r="P11" i="2" s="1"/>
  <c r="N25" i="2"/>
  <c r="O17" i="2"/>
  <c r="P17" i="2" s="1"/>
  <c r="O13" i="2"/>
  <c r="P13" i="2" s="1"/>
  <c r="O24" i="2"/>
  <c r="P24" i="2" s="1"/>
  <c r="O18" i="2"/>
  <c r="P18" i="2" s="1"/>
  <c r="O14" i="2"/>
  <c r="P14" i="2" s="1"/>
  <c r="O10" i="2"/>
  <c r="P10" i="2" s="1"/>
  <c r="O13" i="1"/>
  <c r="P13" i="1" s="1"/>
  <c r="P16" i="1" s="1"/>
  <c r="N16" i="1"/>
  <c r="P25" i="2" l="1"/>
</calcChain>
</file>

<file path=xl/sharedStrings.xml><?xml version="1.0" encoding="utf-8"?>
<sst xmlns="http://schemas.openxmlformats.org/spreadsheetml/2006/main" count="212" uniqueCount="131">
  <si>
    <t>Inventāra nr.</t>
  </si>
  <si>
    <t>Nosaukums</t>
  </si>
  <si>
    <t>Skaits</t>
  </si>
  <si>
    <t>Ekspl.dat.</t>
  </si>
  <si>
    <t>L-PL1004</t>
  </si>
  <si>
    <t>/P080008</t>
  </si>
  <si>
    <t>Elektriskā plīts ar cepeškrāsni/ 6 riņķi/</t>
  </si>
  <si>
    <t>30.04.2008</t>
  </si>
  <si>
    <t>L-PL1006</t>
  </si>
  <si>
    <t>/P110022</t>
  </si>
  <si>
    <t>Saldētava SNAIGE</t>
  </si>
  <si>
    <t>11.03.2011</t>
  </si>
  <si>
    <t>L-PL1009</t>
  </si>
  <si>
    <t>/P120014</t>
  </si>
  <si>
    <t>Sakņu griezējs, kompl.5 diski, disks D10 kubiņiem, disks E10 griešanai</t>
  </si>
  <si>
    <t>20.03.2012</t>
  </si>
  <si>
    <t>L-PL1010</t>
  </si>
  <si>
    <t>/P120015</t>
  </si>
  <si>
    <t>El.cepamais skapis SZE-1</t>
  </si>
  <si>
    <t>10.04.2012</t>
  </si>
  <si>
    <t>L-PL1016</t>
  </si>
  <si>
    <t>/P140034</t>
  </si>
  <si>
    <t>Virtuves iekārta</t>
  </si>
  <si>
    <t>11.08.2014</t>
  </si>
  <si>
    <t>L-PL1023</t>
  </si>
  <si>
    <t>/P150005</t>
  </si>
  <si>
    <t>Ledusskapis Electrolux ERT1662AOW2</t>
  </si>
  <si>
    <t>18.02.2015</t>
  </si>
  <si>
    <t>L-PL1048</t>
  </si>
  <si>
    <t>/P79</t>
  </si>
  <si>
    <t>Katls ar vāku 35 cm  komplektā 2 gab</t>
  </si>
  <si>
    <t>01.01.2008</t>
  </si>
  <si>
    <t>L-PL1050</t>
  </si>
  <si>
    <t>/P820</t>
  </si>
  <si>
    <t>Katls ar vāku 40 cm   komplektā 2 gab</t>
  </si>
  <si>
    <t>Kartiņas numurs</t>
  </si>
  <si>
    <t>Inventāra numurs</t>
  </si>
  <si>
    <t>Iegādes vērtība</t>
  </si>
  <si>
    <t>Nolietojuma % gadā</t>
  </si>
  <si>
    <t>Nolietojums 31.07.2023.</t>
  </si>
  <si>
    <t>Nr.p.k.</t>
  </si>
  <si>
    <t>1</t>
  </si>
  <si>
    <t>2</t>
  </si>
  <si>
    <t>3</t>
  </si>
  <si>
    <t>4</t>
  </si>
  <si>
    <t>5</t>
  </si>
  <si>
    <t>6</t>
  </si>
  <si>
    <t>7</t>
  </si>
  <si>
    <t>8</t>
  </si>
  <si>
    <t>PII "Rūķīši" virtuves inventārs</t>
  </si>
  <si>
    <t>Atlikusī vērtība uz 31.07.2023.</t>
  </si>
  <si>
    <t>Kopā</t>
  </si>
  <si>
    <t>Uzskaites kartiņas nr.</t>
  </si>
  <si>
    <t>Lubānas  SAC  virtuves inventārs</t>
  </si>
  <si>
    <t>L-PL781</t>
  </si>
  <si>
    <t>/P140001</t>
  </si>
  <si>
    <t>Ledusskapis SNAIGE</t>
  </si>
  <si>
    <t>L-PL782</t>
  </si>
  <si>
    <t>/P140002</t>
  </si>
  <si>
    <t>Trauku mazgājamā mašīna ELECTROLUX</t>
  </si>
  <si>
    <t>L-PL783</t>
  </si>
  <si>
    <t>/P150004</t>
  </si>
  <si>
    <t>Kondicionieris Vivax ACP-09CH25 AEG</t>
  </si>
  <si>
    <t>L-PL784</t>
  </si>
  <si>
    <t>/P160008</t>
  </si>
  <si>
    <t>Galds ar izlietni un plauktu</t>
  </si>
  <si>
    <t>L-PL785</t>
  </si>
  <si>
    <t>/P160009</t>
  </si>
  <si>
    <t>Tvaika nosūcējs pie sienas stiprināms ar motoru un ātruma regulētāju</t>
  </si>
  <si>
    <t>L-PL786</t>
  </si>
  <si>
    <t>/P170004</t>
  </si>
  <si>
    <t>Mikseris planetārais B10K</t>
  </si>
  <si>
    <t>L-PL787</t>
  </si>
  <si>
    <t>/P170008</t>
  </si>
  <si>
    <t>Ledusskapis Beko A++</t>
  </si>
  <si>
    <t>L-PL788</t>
  </si>
  <si>
    <t>/P170009</t>
  </si>
  <si>
    <t>Trauku mazgājamā mašīna Hansa</t>
  </si>
  <si>
    <t>L-PL789</t>
  </si>
  <si>
    <t>/P170010</t>
  </si>
  <si>
    <t>Cepeškrāsns iebūvējama Electrolux, balta</t>
  </si>
  <si>
    <t>L-PL790</t>
  </si>
  <si>
    <t>/P180001</t>
  </si>
  <si>
    <t>Elektroplīts ar paliktni</t>
  </si>
  <si>
    <t>L-PL791</t>
  </si>
  <si>
    <t>/P180003</t>
  </si>
  <si>
    <t>L-PL792</t>
  </si>
  <si>
    <t>/P60</t>
  </si>
  <si>
    <t>Ratiņi galvanizēti</t>
  </si>
  <si>
    <t>L-PL793</t>
  </si>
  <si>
    <t>/P73</t>
  </si>
  <si>
    <t>Ledusskapis Inter Cool</t>
  </si>
  <si>
    <t>L-PL794</t>
  </si>
  <si>
    <t>/P74</t>
  </si>
  <si>
    <t>Ledusskapis Snaige 280</t>
  </si>
  <si>
    <t>L-PL838</t>
  </si>
  <si>
    <t>/P76</t>
  </si>
  <si>
    <t>Plīts elektriskā četrriņķu Indesit, 2.stāva virtuvē</t>
  </si>
  <si>
    <t>Lub-2475</t>
  </si>
  <si>
    <t>12392058</t>
  </si>
  <si>
    <t>Dārzeņu smalcinātājs VC 450</t>
  </si>
  <si>
    <t>9</t>
  </si>
  <si>
    <t>10</t>
  </si>
  <si>
    <t>11</t>
  </si>
  <si>
    <t>12</t>
  </si>
  <si>
    <t>13</t>
  </si>
  <si>
    <t>14</t>
  </si>
  <si>
    <t>15</t>
  </si>
  <si>
    <t>16</t>
  </si>
  <si>
    <t>01.03.2014</t>
  </si>
  <si>
    <t>27.02.2014</t>
  </si>
  <si>
    <t>01.02.2016</t>
  </si>
  <si>
    <t>20.12.2016</t>
  </si>
  <si>
    <t>14.03.2017</t>
  </si>
  <si>
    <t>19.12.2017</t>
  </si>
  <si>
    <t>30.10.2018</t>
  </si>
  <si>
    <t>17.12.2018</t>
  </si>
  <si>
    <t>16.09.2004</t>
  </si>
  <si>
    <t>01.01.2019</t>
  </si>
  <si>
    <t>01.01.2007</t>
  </si>
  <si>
    <t>12.12.2007</t>
  </si>
  <si>
    <t>20.12.2022</t>
  </si>
  <si>
    <t>KOPĀ</t>
  </si>
  <si>
    <t>Atlikušais lietderīgās lietošanas laiks (mēneši)</t>
  </si>
  <si>
    <t>Nolietojums mēnesī EUR</t>
  </si>
  <si>
    <t>Nomas maksa mēnesī EUR</t>
  </si>
  <si>
    <t>Pielikums Nr.1</t>
  </si>
  <si>
    <t xml:space="preserve">Madonas novada pašvaldības domes </t>
  </si>
  <si>
    <t>11.08.2023. lēmumam Nr.472</t>
  </si>
  <si>
    <t>(Protokols Nr.12., 1.p.)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</si>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</sst>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0" borderId="0" xfId="0" applyNumberFormat="1"/>
    <xf numFmtId="2" fontId="0" fillId="0" borderId="0" xfId="0" applyNumberFormat="1"/>
    <xf numFmtId="49" fontId="1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49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 applyAlignment="1">
      <alignment horizontal="right"/>
    </xf>
    <xf numFmtId="49" fontId="2" fillId="0" borderId="0" xfId="0" applyNumberFormat="1" applyFont="1"/>
    <xf numFmtId="2" fontId="2" fillId="0" borderId="0" xfId="0" applyNumberFormat="1" applyFont="1"/>
    <xf numFmtId="49" fontId="0" fillId="0" borderId="1" xfId="0" applyNumberFormat="1" applyBorder="1" applyAlignment="1">
      <alignment wrapText="1"/>
    </xf>
    <xf numFmtId="49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/>
    <xf numFmtId="164" fontId="0" fillId="0" borderId="1" xfId="0" applyNumberFormat="1" applyBorder="1"/>
    <xf numFmtId="164" fontId="1" fillId="0" borderId="1" xfId="0" applyNumberFormat="1" applyFont="1" applyBorder="1"/>
    <xf numFmtId="4" fontId="0" fillId="0" borderId="1" xfId="0" applyNumberFormat="1" applyBorder="1"/>
    <xf numFmtId="4" fontId="2" fillId="2" borderId="1" xfId="0" applyNumberFormat="1" applyFont="1" applyFill="1" applyBorder="1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2" fontId="1" fillId="0" borderId="2" xfId="0" applyNumberFormat="1" applyFont="1" applyBorder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"/>
  <sheetViews>
    <sheetView tabSelected="1" workbookViewId="0">
      <selection activeCell="H8" sqref="H8"/>
    </sheetView>
  </sheetViews>
  <sheetFormatPr defaultRowHeight="15" x14ac:dyDescent="0.25"/>
  <cols>
    <col min="1" max="1" width="10.7109375" style="1" customWidth="1"/>
    <col min="2" max="2" width="12.42578125" style="1" customWidth="1"/>
    <col min="3" max="3" width="53.85546875" style="1" customWidth="1"/>
    <col min="5" max="5" width="8" style="1" customWidth="1"/>
    <col min="6" max="6" width="11" style="1" customWidth="1"/>
    <col min="7" max="7" width="12.140625" style="1" customWidth="1"/>
    <col min="8" max="8" width="36.42578125" style="1" customWidth="1"/>
    <col min="9" max="9" width="10.7109375" style="1" customWidth="1"/>
    <col min="10" max="10" width="10.7109375" style="2" customWidth="1"/>
    <col min="11" max="11" width="12.28515625" style="2" customWidth="1"/>
    <col min="12" max="13" width="13" style="2" customWidth="1"/>
    <col min="14" max="14" width="14.42578125" style="2" customWidth="1"/>
    <col min="15" max="15" width="11.5703125" customWidth="1"/>
  </cols>
  <sheetData>
    <row r="1" spans="1:16" x14ac:dyDescent="0.25">
      <c r="O1" s="24" t="s">
        <v>126</v>
      </c>
      <c r="P1" s="24"/>
    </row>
    <row r="2" spans="1:16" x14ac:dyDescent="0.25">
      <c r="O2" s="2"/>
      <c r="P2" s="25" t="s">
        <v>127</v>
      </c>
    </row>
    <row r="3" spans="1:16" x14ac:dyDescent="0.25">
      <c r="O3" s="2"/>
      <c r="P3" s="25" t="s">
        <v>128</v>
      </c>
    </row>
    <row r="4" spans="1:16" ht="15.75" x14ac:dyDescent="0.25">
      <c r="I4" s="13"/>
      <c r="J4" s="14"/>
      <c r="O4" s="2"/>
      <c r="P4" s="25" t="s">
        <v>129</v>
      </c>
    </row>
    <row r="5" spans="1:16" ht="15.75" x14ac:dyDescent="0.25">
      <c r="H5" s="13" t="s">
        <v>49</v>
      </c>
      <c r="I5" s="13"/>
      <c r="J5" s="14"/>
      <c r="O5" s="2"/>
      <c r="P5" s="25"/>
    </row>
    <row r="6" spans="1:16" x14ac:dyDescent="0.25">
      <c r="L6" s="22"/>
      <c r="M6" s="22"/>
      <c r="N6" s="23"/>
    </row>
    <row r="7" spans="1:16" ht="84" customHeight="1" x14ac:dyDescent="0.25">
      <c r="A7" s="5" t="s">
        <v>35</v>
      </c>
      <c r="B7" s="5" t="s">
        <v>36</v>
      </c>
      <c r="C7" s="3" t="s">
        <v>1</v>
      </c>
      <c r="D7" s="4" t="s">
        <v>2</v>
      </c>
      <c r="E7" s="7" t="s">
        <v>40</v>
      </c>
      <c r="F7" s="16" t="s">
        <v>52</v>
      </c>
      <c r="G7" s="7" t="s">
        <v>0</v>
      </c>
      <c r="H7" s="7" t="s">
        <v>1</v>
      </c>
      <c r="I7" s="7" t="s">
        <v>3</v>
      </c>
      <c r="J7" s="8" t="s">
        <v>37</v>
      </c>
      <c r="K7" s="8" t="s">
        <v>38</v>
      </c>
      <c r="L7" s="8" t="s">
        <v>39</v>
      </c>
      <c r="M7" s="8" t="s">
        <v>124</v>
      </c>
      <c r="N7" s="8" t="s">
        <v>50</v>
      </c>
      <c r="O7" s="8" t="s">
        <v>123</v>
      </c>
      <c r="P7" s="8" t="s">
        <v>125</v>
      </c>
    </row>
    <row r="8" spans="1:16" ht="15" customHeight="1" x14ac:dyDescent="0.25">
      <c r="A8" s="1" t="s">
        <v>4</v>
      </c>
      <c r="B8" s="1" t="s">
        <v>5</v>
      </c>
      <c r="C8" s="1" t="s">
        <v>6</v>
      </c>
      <c r="D8">
        <v>1</v>
      </c>
      <c r="E8" s="12" t="s">
        <v>41</v>
      </c>
      <c r="F8" s="9" t="s">
        <v>4</v>
      </c>
      <c r="G8" s="9" t="s">
        <v>5</v>
      </c>
      <c r="H8" s="15" t="s">
        <v>6</v>
      </c>
      <c r="I8" s="10" t="s">
        <v>7</v>
      </c>
      <c r="J8" s="11">
        <v>1835.5</v>
      </c>
      <c r="K8" s="11">
        <v>10</v>
      </c>
      <c r="L8" s="11">
        <v>1835.5</v>
      </c>
      <c r="M8" s="11">
        <f>J8*10%/12</f>
        <v>15.295833333333334</v>
      </c>
      <c r="N8" s="11">
        <v>0</v>
      </c>
      <c r="O8" s="18">
        <f>N8/M8</f>
        <v>0</v>
      </c>
      <c r="P8" s="20">
        <v>0</v>
      </c>
    </row>
    <row r="9" spans="1:16" ht="15" customHeight="1" x14ac:dyDescent="0.25">
      <c r="A9" s="1" t="s">
        <v>8</v>
      </c>
      <c r="B9" s="1" t="s">
        <v>9</v>
      </c>
      <c r="C9" s="1" t="s">
        <v>10</v>
      </c>
      <c r="D9">
        <v>1</v>
      </c>
      <c r="E9" s="12" t="s">
        <v>42</v>
      </c>
      <c r="F9" s="9" t="s">
        <v>8</v>
      </c>
      <c r="G9" s="9" t="s">
        <v>9</v>
      </c>
      <c r="H9" s="15" t="s">
        <v>10</v>
      </c>
      <c r="I9" s="10" t="s">
        <v>11</v>
      </c>
      <c r="J9" s="11">
        <v>340.07</v>
      </c>
      <c r="K9" s="11">
        <v>10</v>
      </c>
      <c r="L9" s="11">
        <v>340.07</v>
      </c>
      <c r="M9" s="11">
        <f t="shared" ref="M9:M15" si="0">J9*10%/12</f>
        <v>2.8339166666666666</v>
      </c>
      <c r="N9" s="11">
        <v>0</v>
      </c>
      <c r="O9" s="18">
        <f t="shared" ref="O9:O15" si="1">N9/M9</f>
        <v>0</v>
      </c>
      <c r="P9" s="20">
        <v>0</v>
      </c>
    </row>
    <row r="10" spans="1:16" ht="33" customHeight="1" x14ac:dyDescent="0.25">
      <c r="A10" s="1" t="s">
        <v>12</v>
      </c>
      <c r="B10" s="1" t="s">
        <v>13</v>
      </c>
      <c r="C10" s="6" t="s">
        <v>14</v>
      </c>
      <c r="D10">
        <v>1</v>
      </c>
      <c r="E10" s="12" t="s">
        <v>43</v>
      </c>
      <c r="F10" s="9" t="s">
        <v>12</v>
      </c>
      <c r="G10" s="9" t="s">
        <v>13</v>
      </c>
      <c r="H10" s="15" t="s">
        <v>14</v>
      </c>
      <c r="I10" s="10" t="s">
        <v>15</v>
      </c>
      <c r="J10" s="11">
        <v>732.78</v>
      </c>
      <c r="K10" s="11">
        <v>10</v>
      </c>
      <c r="L10" s="11">
        <v>732.78</v>
      </c>
      <c r="M10" s="11">
        <f t="shared" si="0"/>
        <v>6.1065000000000005</v>
      </c>
      <c r="N10" s="11">
        <v>0</v>
      </c>
      <c r="O10" s="18">
        <f t="shared" si="1"/>
        <v>0</v>
      </c>
      <c r="P10" s="20">
        <v>0</v>
      </c>
    </row>
    <row r="11" spans="1:16" ht="15" customHeight="1" x14ac:dyDescent="0.25">
      <c r="A11" s="1" t="s">
        <v>16</v>
      </c>
      <c r="B11" s="1" t="s">
        <v>17</v>
      </c>
      <c r="C11" s="1" t="s">
        <v>18</v>
      </c>
      <c r="D11">
        <v>1</v>
      </c>
      <c r="E11" s="12" t="s">
        <v>44</v>
      </c>
      <c r="F11" s="9" t="s">
        <v>16</v>
      </c>
      <c r="G11" s="9" t="s">
        <v>17</v>
      </c>
      <c r="H11" s="15" t="s">
        <v>18</v>
      </c>
      <c r="I11" s="10" t="s">
        <v>19</v>
      </c>
      <c r="J11" s="11">
        <v>825.27</v>
      </c>
      <c r="K11" s="11">
        <v>10</v>
      </c>
      <c r="L11" s="11">
        <v>825.27</v>
      </c>
      <c r="M11" s="11">
        <f t="shared" si="0"/>
        <v>6.8772500000000001</v>
      </c>
      <c r="N11" s="11">
        <v>0</v>
      </c>
      <c r="O11" s="18">
        <f t="shared" si="1"/>
        <v>0</v>
      </c>
      <c r="P11" s="20">
        <v>0</v>
      </c>
    </row>
    <row r="12" spans="1:16" ht="15" customHeight="1" x14ac:dyDescent="0.25">
      <c r="A12" s="1" t="s">
        <v>20</v>
      </c>
      <c r="B12" s="1" t="s">
        <v>21</v>
      </c>
      <c r="C12" s="1" t="s">
        <v>22</v>
      </c>
      <c r="D12">
        <v>1</v>
      </c>
      <c r="E12" s="12" t="s">
        <v>45</v>
      </c>
      <c r="F12" s="9" t="s">
        <v>20</v>
      </c>
      <c r="G12" s="9" t="s">
        <v>21</v>
      </c>
      <c r="H12" s="15" t="s">
        <v>22</v>
      </c>
      <c r="I12" s="10" t="s">
        <v>23</v>
      </c>
      <c r="J12" s="11">
        <v>423.5</v>
      </c>
      <c r="K12" s="11">
        <v>10</v>
      </c>
      <c r="L12" s="11">
        <v>377.7</v>
      </c>
      <c r="M12" s="11">
        <f t="shared" si="0"/>
        <v>3.5291666666666668</v>
      </c>
      <c r="N12" s="11">
        <f>J12-L12</f>
        <v>45.800000000000011</v>
      </c>
      <c r="O12" s="18">
        <f>N12/M12</f>
        <v>12.977567886658798</v>
      </c>
      <c r="P12" s="20">
        <f>N12/O12</f>
        <v>3.5291666666666668</v>
      </c>
    </row>
    <row r="13" spans="1:16" ht="15" customHeight="1" x14ac:dyDescent="0.25">
      <c r="A13" s="1" t="s">
        <v>24</v>
      </c>
      <c r="B13" s="1" t="s">
        <v>25</v>
      </c>
      <c r="C13" s="1" t="s">
        <v>26</v>
      </c>
      <c r="D13">
        <v>1</v>
      </c>
      <c r="E13" s="12" t="s">
        <v>46</v>
      </c>
      <c r="F13" s="9" t="s">
        <v>24</v>
      </c>
      <c r="G13" s="9" t="s">
        <v>25</v>
      </c>
      <c r="H13" s="15" t="s">
        <v>26</v>
      </c>
      <c r="I13" s="10" t="s">
        <v>27</v>
      </c>
      <c r="J13" s="11">
        <v>225.54</v>
      </c>
      <c r="K13" s="11">
        <v>10</v>
      </c>
      <c r="L13" s="11">
        <v>189.87</v>
      </c>
      <c r="M13" s="11">
        <f t="shared" si="0"/>
        <v>1.8795000000000002</v>
      </c>
      <c r="N13" s="11">
        <f>J13-L13</f>
        <v>35.669999999999987</v>
      </c>
      <c r="O13" s="18">
        <f t="shared" si="1"/>
        <v>18.978451715881874</v>
      </c>
      <c r="P13" s="20">
        <f>N13/O13</f>
        <v>1.8795000000000002</v>
      </c>
    </row>
    <row r="14" spans="1:16" ht="15" customHeight="1" x14ac:dyDescent="0.25">
      <c r="A14" s="1" t="s">
        <v>28</v>
      </c>
      <c r="B14" s="1" t="s">
        <v>29</v>
      </c>
      <c r="C14" s="1" t="s">
        <v>30</v>
      </c>
      <c r="D14">
        <v>1</v>
      </c>
      <c r="E14" s="12" t="s">
        <v>47</v>
      </c>
      <c r="F14" s="9" t="s">
        <v>28</v>
      </c>
      <c r="G14" s="9" t="s">
        <v>29</v>
      </c>
      <c r="H14" s="15" t="s">
        <v>30</v>
      </c>
      <c r="I14" s="10" t="s">
        <v>31</v>
      </c>
      <c r="J14" s="11">
        <v>181.3</v>
      </c>
      <c r="K14" s="11">
        <v>10</v>
      </c>
      <c r="L14" s="11">
        <v>181.3</v>
      </c>
      <c r="M14" s="11">
        <f t="shared" si="0"/>
        <v>1.5108333333333335</v>
      </c>
      <c r="N14" s="11">
        <v>0</v>
      </c>
      <c r="O14" s="18">
        <f t="shared" si="1"/>
        <v>0</v>
      </c>
      <c r="P14" s="20">
        <v>0</v>
      </c>
    </row>
    <row r="15" spans="1:16" ht="15" customHeight="1" x14ac:dyDescent="0.25">
      <c r="A15" s="1" t="s">
        <v>32</v>
      </c>
      <c r="B15" s="1" t="s">
        <v>33</v>
      </c>
      <c r="C15" s="1" t="s">
        <v>34</v>
      </c>
      <c r="D15">
        <v>1</v>
      </c>
      <c r="E15" s="12" t="s">
        <v>48</v>
      </c>
      <c r="F15" s="9" t="s">
        <v>32</v>
      </c>
      <c r="G15" s="9" t="s">
        <v>33</v>
      </c>
      <c r="H15" s="15" t="s">
        <v>34</v>
      </c>
      <c r="I15" s="10" t="s">
        <v>31</v>
      </c>
      <c r="J15" s="11">
        <v>154.31</v>
      </c>
      <c r="K15" s="11">
        <v>10</v>
      </c>
      <c r="L15" s="11">
        <v>154.31</v>
      </c>
      <c r="M15" s="11">
        <f t="shared" si="0"/>
        <v>1.2859166666666668</v>
      </c>
      <c r="N15" s="11">
        <v>0</v>
      </c>
      <c r="O15" s="18">
        <f t="shared" si="1"/>
        <v>0</v>
      </c>
      <c r="P15" s="20">
        <v>0</v>
      </c>
    </row>
    <row r="16" spans="1:16" ht="15" customHeight="1" x14ac:dyDescent="0.25">
      <c r="E16" s="9"/>
      <c r="F16" s="9"/>
      <c r="G16" s="9"/>
      <c r="H16" s="7" t="s">
        <v>51</v>
      </c>
      <c r="I16" s="9"/>
      <c r="J16" s="17">
        <f>SUM(J8:J15)</f>
        <v>4718.2700000000013</v>
      </c>
      <c r="K16" s="17"/>
      <c r="L16" s="17">
        <f>SUM(L8:L15)</f>
        <v>4636.8000000000011</v>
      </c>
      <c r="M16" s="17">
        <f>SUM(M8:M15)</f>
        <v>39.318916666666667</v>
      </c>
      <c r="N16" s="17">
        <f>SUM(N8:N15)</f>
        <v>81.47</v>
      </c>
      <c r="O16" s="19"/>
      <c r="P16" s="21">
        <f>SUM(P8:P15)</f>
        <v>5.408666666666667</v>
      </c>
    </row>
  </sheetData>
  <mergeCells count="2">
    <mergeCell ref="L6:N6"/>
    <mergeCell ref="O1:P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9"/>
  <sheetViews>
    <sheetView topLeftCell="E1" workbookViewId="0">
      <selection activeCell="R7" sqref="R7"/>
    </sheetView>
  </sheetViews>
  <sheetFormatPr defaultRowHeight="15" x14ac:dyDescent="0.25"/>
  <cols>
    <col min="1" max="1" width="10.7109375" style="1" customWidth="1"/>
    <col min="2" max="2" width="12.42578125" style="1" customWidth="1"/>
    <col min="3" max="3" width="53.85546875" style="1" customWidth="1"/>
    <col min="5" max="5" width="8" style="1" customWidth="1"/>
    <col min="6" max="6" width="11" style="1" customWidth="1"/>
    <col min="7" max="7" width="12.140625" style="1" customWidth="1"/>
    <col min="8" max="8" width="36.42578125" style="1" customWidth="1"/>
    <col min="9" max="9" width="10.7109375" style="1" customWidth="1"/>
    <col min="10" max="10" width="10.7109375" style="2" customWidth="1"/>
    <col min="11" max="11" width="12.28515625" style="2" customWidth="1"/>
    <col min="12" max="13" width="13" style="2" customWidth="1"/>
    <col min="14" max="14" width="14.42578125" style="2" customWidth="1"/>
    <col min="15" max="15" width="10.28515625" customWidth="1"/>
  </cols>
  <sheetData>
    <row r="1" spans="1:16" x14ac:dyDescent="0.25">
      <c r="O1" s="24" t="s">
        <v>130</v>
      </c>
      <c r="P1" s="24"/>
    </row>
    <row r="2" spans="1:16" x14ac:dyDescent="0.25">
      <c r="O2" s="2"/>
      <c r="P2" s="25" t="s">
        <v>127</v>
      </c>
    </row>
    <row r="3" spans="1:16" x14ac:dyDescent="0.25">
      <c r="O3" s="2"/>
      <c r="P3" s="25" t="s">
        <v>128</v>
      </c>
    </row>
    <row r="4" spans="1:16" x14ac:dyDescent="0.25">
      <c r="O4" s="2"/>
      <c r="P4" s="25" t="s">
        <v>129</v>
      </c>
    </row>
    <row r="6" spans="1:16" ht="15.75" x14ac:dyDescent="0.25">
      <c r="H6" s="13" t="s">
        <v>53</v>
      </c>
      <c r="I6" s="13"/>
      <c r="J6" s="14"/>
    </row>
    <row r="7" spans="1:16" x14ac:dyDescent="0.25">
      <c r="L7" s="26"/>
      <c r="M7" s="26"/>
      <c r="N7" s="26"/>
    </row>
    <row r="8" spans="1:16" ht="85.5" customHeight="1" x14ac:dyDescent="0.25">
      <c r="A8" s="5" t="s">
        <v>35</v>
      </c>
      <c r="B8" s="5" t="s">
        <v>36</v>
      </c>
      <c r="C8" s="3" t="s">
        <v>1</v>
      </c>
      <c r="D8" s="4" t="s">
        <v>2</v>
      </c>
      <c r="E8" s="7" t="s">
        <v>40</v>
      </c>
      <c r="F8" s="16" t="s">
        <v>52</v>
      </c>
      <c r="G8" s="7" t="s">
        <v>0</v>
      </c>
      <c r="H8" s="7" t="s">
        <v>1</v>
      </c>
      <c r="I8" s="7" t="s">
        <v>3</v>
      </c>
      <c r="J8" s="8" t="s">
        <v>37</v>
      </c>
      <c r="K8" s="8" t="s">
        <v>38</v>
      </c>
      <c r="L8" s="8" t="s">
        <v>39</v>
      </c>
      <c r="M8" s="8" t="s">
        <v>124</v>
      </c>
      <c r="N8" s="8" t="s">
        <v>50</v>
      </c>
      <c r="O8" s="8" t="s">
        <v>123</v>
      </c>
      <c r="P8" s="8" t="s">
        <v>125</v>
      </c>
    </row>
    <row r="9" spans="1:16" ht="15" customHeight="1" x14ac:dyDescent="0.25">
      <c r="A9" s="1" t="s">
        <v>4</v>
      </c>
      <c r="B9" s="1" t="s">
        <v>5</v>
      </c>
      <c r="C9" s="1" t="s">
        <v>6</v>
      </c>
      <c r="D9">
        <v>1</v>
      </c>
      <c r="E9" s="12" t="s">
        <v>41</v>
      </c>
      <c r="F9" s="9" t="s">
        <v>54</v>
      </c>
      <c r="G9" s="9" t="s">
        <v>55</v>
      </c>
      <c r="H9" s="15" t="s">
        <v>56</v>
      </c>
      <c r="I9" s="10" t="s">
        <v>109</v>
      </c>
      <c r="J9" s="11">
        <v>280.14</v>
      </c>
      <c r="K9" s="11">
        <v>10</v>
      </c>
      <c r="L9" s="11">
        <v>263.32</v>
      </c>
      <c r="M9" s="11">
        <f>J9*10%/12</f>
        <v>2.3344999999999998</v>
      </c>
      <c r="N9" s="11">
        <f>J9-L9</f>
        <v>16.819999999999993</v>
      </c>
      <c r="O9" s="18">
        <f>N9/M9</f>
        <v>7.2049689440993765</v>
      </c>
      <c r="P9" s="20">
        <f>N9/O9</f>
        <v>2.3344999999999998</v>
      </c>
    </row>
    <row r="10" spans="1:16" ht="15" customHeight="1" x14ac:dyDescent="0.25">
      <c r="A10" s="1" t="s">
        <v>8</v>
      </c>
      <c r="B10" s="1" t="s">
        <v>9</v>
      </c>
      <c r="C10" s="1" t="s">
        <v>10</v>
      </c>
      <c r="D10">
        <v>1</v>
      </c>
      <c r="E10" s="12" t="s">
        <v>42</v>
      </c>
      <c r="F10" s="9" t="s">
        <v>57</v>
      </c>
      <c r="G10" s="9" t="s">
        <v>58</v>
      </c>
      <c r="H10" s="15" t="s">
        <v>59</v>
      </c>
      <c r="I10" s="10" t="s">
        <v>110</v>
      </c>
      <c r="J10" s="11">
        <v>280.14</v>
      </c>
      <c r="K10" s="11">
        <v>10</v>
      </c>
      <c r="L10" s="11">
        <v>263.32</v>
      </c>
      <c r="M10" s="11">
        <f t="shared" ref="M10:M24" si="0">J10*10%/12</f>
        <v>2.3344999999999998</v>
      </c>
      <c r="N10" s="11">
        <f t="shared" ref="N10:N24" si="1">J10-L10</f>
        <v>16.819999999999993</v>
      </c>
      <c r="O10" s="18">
        <f t="shared" ref="O10:O23" si="2">N10/M10</f>
        <v>7.2049689440993765</v>
      </c>
      <c r="P10" s="20">
        <f t="shared" ref="P10:P24" si="3">N10/O10</f>
        <v>2.3344999999999998</v>
      </c>
    </row>
    <row r="11" spans="1:16" ht="33" customHeight="1" x14ac:dyDescent="0.25">
      <c r="A11" s="1" t="s">
        <v>12</v>
      </c>
      <c r="B11" s="1" t="s">
        <v>13</v>
      </c>
      <c r="C11" s="6" t="s">
        <v>14</v>
      </c>
      <c r="D11">
        <v>1</v>
      </c>
      <c r="E11" s="12" t="s">
        <v>43</v>
      </c>
      <c r="F11" s="9" t="s">
        <v>60</v>
      </c>
      <c r="G11" s="9" t="s">
        <v>61</v>
      </c>
      <c r="H11" s="15" t="s">
        <v>62</v>
      </c>
      <c r="I11" s="10" t="s">
        <v>111</v>
      </c>
      <c r="J11" s="11">
        <v>815.17</v>
      </c>
      <c r="K11" s="11">
        <v>10</v>
      </c>
      <c r="L11" s="11">
        <v>617.91</v>
      </c>
      <c r="M11" s="11">
        <f t="shared" si="0"/>
        <v>6.7930833333333327</v>
      </c>
      <c r="N11" s="11">
        <f t="shared" si="1"/>
        <v>197.26</v>
      </c>
      <c r="O11" s="18">
        <f t="shared" si="2"/>
        <v>29.038360096666953</v>
      </c>
      <c r="P11" s="20">
        <f t="shared" si="3"/>
        <v>6.7930833333333327</v>
      </c>
    </row>
    <row r="12" spans="1:16" ht="15" customHeight="1" x14ac:dyDescent="0.25">
      <c r="A12" s="1" t="s">
        <v>16</v>
      </c>
      <c r="B12" s="1" t="s">
        <v>17</v>
      </c>
      <c r="C12" s="1" t="s">
        <v>18</v>
      </c>
      <c r="D12">
        <v>1</v>
      </c>
      <c r="E12" s="12" t="s">
        <v>44</v>
      </c>
      <c r="F12" s="9" t="s">
        <v>63</v>
      </c>
      <c r="G12" s="9" t="s">
        <v>64</v>
      </c>
      <c r="H12" s="15" t="s">
        <v>65</v>
      </c>
      <c r="I12" s="10" t="s">
        <v>112</v>
      </c>
      <c r="J12" s="11">
        <v>335</v>
      </c>
      <c r="K12" s="11">
        <v>10</v>
      </c>
      <c r="L12" s="11">
        <v>220.42</v>
      </c>
      <c r="M12" s="11">
        <f t="shared" si="0"/>
        <v>2.7916666666666665</v>
      </c>
      <c r="N12" s="11">
        <f t="shared" si="1"/>
        <v>114.58000000000001</v>
      </c>
      <c r="O12" s="18">
        <f t="shared" si="2"/>
        <v>41.043582089552245</v>
      </c>
      <c r="P12" s="20">
        <f t="shared" si="3"/>
        <v>2.7916666666666665</v>
      </c>
    </row>
    <row r="13" spans="1:16" ht="15" customHeight="1" x14ac:dyDescent="0.25">
      <c r="A13" s="1" t="s">
        <v>20</v>
      </c>
      <c r="B13" s="1" t="s">
        <v>21</v>
      </c>
      <c r="C13" s="1" t="s">
        <v>22</v>
      </c>
      <c r="D13">
        <v>1</v>
      </c>
      <c r="E13" s="12" t="s">
        <v>45</v>
      </c>
      <c r="F13" s="9" t="s">
        <v>66</v>
      </c>
      <c r="G13" s="9" t="s">
        <v>67</v>
      </c>
      <c r="H13" s="15" t="s">
        <v>68</v>
      </c>
      <c r="I13" s="10" t="s">
        <v>112</v>
      </c>
      <c r="J13" s="11">
        <v>881.59</v>
      </c>
      <c r="K13" s="11">
        <v>10</v>
      </c>
      <c r="L13" s="11">
        <v>580.63</v>
      </c>
      <c r="M13" s="11">
        <f t="shared" si="0"/>
        <v>7.3465833333333341</v>
      </c>
      <c r="N13" s="11">
        <f t="shared" si="1"/>
        <v>300.96000000000004</v>
      </c>
      <c r="O13" s="18">
        <f t="shared" si="2"/>
        <v>40.965981919032657</v>
      </c>
      <c r="P13" s="20">
        <f t="shared" si="3"/>
        <v>7.3465833333333341</v>
      </c>
    </row>
    <row r="14" spans="1:16" ht="15" customHeight="1" x14ac:dyDescent="0.25">
      <c r="A14" s="1" t="s">
        <v>24</v>
      </c>
      <c r="B14" s="1" t="s">
        <v>25</v>
      </c>
      <c r="C14" s="1" t="s">
        <v>26</v>
      </c>
      <c r="D14">
        <v>1</v>
      </c>
      <c r="E14" s="12" t="s">
        <v>46</v>
      </c>
      <c r="F14" s="9" t="s">
        <v>69</v>
      </c>
      <c r="G14" s="9" t="s">
        <v>70</v>
      </c>
      <c r="H14" s="15" t="s">
        <v>71</v>
      </c>
      <c r="I14" s="10" t="s">
        <v>113</v>
      </c>
      <c r="J14" s="11">
        <v>440</v>
      </c>
      <c r="K14" s="11">
        <v>10</v>
      </c>
      <c r="L14" s="11">
        <v>278.89999999999998</v>
      </c>
      <c r="M14" s="11">
        <f t="shared" si="0"/>
        <v>3.6666666666666665</v>
      </c>
      <c r="N14" s="11">
        <f t="shared" si="1"/>
        <v>161.10000000000002</v>
      </c>
      <c r="O14" s="18">
        <f t="shared" si="2"/>
        <v>43.936363636363645</v>
      </c>
      <c r="P14" s="20">
        <f t="shared" si="3"/>
        <v>3.6666666666666665</v>
      </c>
    </row>
    <row r="15" spans="1:16" ht="15" customHeight="1" x14ac:dyDescent="0.25">
      <c r="A15" s="1" t="s">
        <v>28</v>
      </c>
      <c r="B15" s="1" t="s">
        <v>29</v>
      </c>
      <c r="C15" s="1" t="s">
        <v>30</v>
      </c>
      <c r="D15">
        <v>1</v>
      </c>
      <c r="E15" s="12" t="s">
        <v>47</v>
      </c>
      <c r="F15" s="9" t="s">
        <v>72</v>
      </c>
      <c r="G15" s="9" t="s">
        <v>73</v>
      </c>
      <c r="H15" s="15" t="s">
        <v>74</v>
      </c>
      <c r="I15" s="10" t="s">
        <v>114</v>
      </c>
      <c r="J15" s="11">
        <v>249.69</v>
      </c>
      <c r="K15" s="11">
        <v>10</v>
      </c>
      <c r="L15" s="11">
        <v>139.36000000000001</v>
      </c>
      <c r="M15" s="11">
        <f t="shared" si="0"/>
        <v>2.0807500000000001</v>
      </c>
      <c r="N15" s="11">
        <f t="shared" si="1"/>
        <v>110.32999999999998</v>
      </c>
      <c r="O15" s="18">
        <f t="shared" si="2"/>
        <v>53.024149945932948</v>
      </c>
      <c r="P15" s="20">
        <f t="shared" si="3"/>
        <v>2.0807500000000001</v>
      </c>
    </row>
    <row r="16" spans="1:16" ht="15" customHeight="1" x14ac:dyDescent="0.25">
      <c r="A16" s="1" t="s">
        <v>32</v>
      </c>
      <c r="B16" s="1" t="s">
        <v>33</v>
      </c>
      <c r="C16" s="1" t="s">
        <v>34</v>
      </c>
      <c r="D16">
        <v>1</v>
      </c>
      <c r="E16" s="12" t="s">
        <v>48</v>
      </c>
      <c r="F16" s="9" t="s">
        <v>75</v>
      </c>
      <c r="G16" s="9" t="s">
        <v>76</v>
      </c>
      <c r="H16" s="15" t="s">
        <v>77</v>
      </c>
      <c r="I16" s="10" t="s">
        <v>114</v>
      </c>
      <c r="J16" s="11">
        <v>344</v>
      </c>
      <c r="K16" s="11">
        <v>10</v>
      </c>
      <c r="L16" s="11">
        <v>192.26</v>
      </c>
      <c r="M16" s="11">
        <f t="shared" si="0"/>
        <v>2.8666666666666667</v>
      </c>
      <c r="N16" s="11">
        <f t="shared" si="1"/>
        <v>151.74</v>
      </c>
      <c r="O16" s="18">
        <f t="shared" si="2"/>
        <v>52.932558139534883</v>
      </c>
      <c r="P16" s="20">
        <f t="shared" si="3"/>
        <v>2.8666666666666667</v>
      </c>
    </row>
    <row r="17" spans="5:16" ht="15" customHeight="1" x14ac:dyDescent="0.25">
      <c r="E17" s="12" t="s">
        <v>101</v>
      </c>
      <c r="F17" s="9" t="s">
        <v>78</v>
      </c>
      <c r="G17" s="9" t="s">
        <v>79</v>
      </c>
      <c r="H17" s="15" t="s">
        <v>80</v>
      </c>
      <c r="I17" s="10" t="s">
        <v>114</v>
      </c>
      <c r="J17" s="11">
        <v>342</v>
      </c>
      <c r="K17" s="11">
        <v>10</v>
      </c>
      <c r="L17" s="11">
        <v>190.95</v>
      </c>
      <c r="M17" s="11">
        <f t="shared" si="0"/>
        <v>2.85</v>
      </c>
      <c r="N17" s="11">
        <f t="shared" si="1"/>
        <v>151.05000000000001</v>
      </c>
      <c r="O17" s="18">
        <f t="shared" si="2"/>
        <v>53</v>
      </c>
      <c r="P17" s="20">
        <f t="shared" si="3"/>
        <v>2.85</v>
      </c>
    </row>
    <row r="18" spans="5:16" x14ac:dyDescent="0.25">
      <c r="E18" s="12" t="s">
        <v>102</v>
      </c>
      <c r="F18" s="9" t="s">
        <v>81</v>
      </c>
      <c r="G18" s="9" t="s">
        <v>82</v>
      </c>
      <c r="H18" s="15" t="s">
        <v>83</v>
      </c>
      <c r="I18" s="10" t="s">
        <v>115</v>
      </c>
      <c r="J18" s="11">
        <v>960</v>
      </c>
      <c r="K18" s="11">
        <v>10</v>
      </c>
      <c r="L18" s="11">
        <v>456</v>
      </c>
      <c r="M18" s="11">
        <f t="shared" si="0"/>
        <v>8</v>
      </c>
      <c r="N18" s="11">
        <f t="shared" si="1"/>
        <v>504</v>
      </c>
      <c r="O18" s="18">
        <f t="shared" si="2"/>
        <v>63</v>
      </c>
      <c r="P18" s="20">
        <f t="shared" si="3"/>
        <v>8</v>
      </c>
    </row>
    <row r="19" spans="5:16" x14ac:dyDescent="0.25">
      <c r="E19" s="12" t="s">
        <v>103</v>
      </c>
      <c r="F19" s="9" t="s">
        <v>84</v>
      </c>
      <c r="G19" s="9" t="s">
        <v>85</v>
      </c>
      <c r="H19" s="15" t="s">
        <v>65</v>
      </c>
      <c r="I19" s="10" t="s">
        <v>116</v>
      </c>
      <c r="J19" s="11">
        <v>324.27999999999997</v>
      </c>
      <c r="K19" s="11">
        <v>10</v>
      </c>
      <c r="L19" s="11">
        <v>148.51</v>
      </c>
      <c r="M19" s="11">
        <f t="shared" si="0"/>
        <v>2.7023333333333333</v>
      </c>
      <c r="N19" s="11">
        <f t="shared" si="1"/>
        <v>175.76999999999998</v>
      </c>
      <c r="O19" s="18">
        <f t="shared" si="2"/>
        <v>65.043789317873433</v>
      </c>
      <c r="P19" s="20">
        <f t="shared" si="3"/>
        <v>2.7023333333333333</v>
      </c>
    </row>
    <row r="20" spans="5:16" x14ac:dyDescent="0.25">
      <c r="E20" s="12" t="s">
        <v>104</v>
      </c>
      <c r="F20" s="9" t="s">
        <v>86</v>
      </c>
      <c r="G20" s="9" t="s">
        <v>87</v>
      </c>
      <c r="H20" s="15" t="s">
        <v>88</v>
      </c>
      <c r="I20" s="10" t="s">
        <v>117</v>
      </c>
      <c r="J20" s="11">
        <v>124.25</v>
      </c>
      <c r="K20" s="11">
        <v>10</v>
      </c>
      <c r="L20" s="11">
        <v>124.25</v>
      </c>
      <c r="M20" s="11">
        <f t="shared" si="0"/>
        <v>1.0354166666666667</v>
      </c>
      <c r="N20" s="11">
        <f t="shared" si="1"/>
        <v>0</v>
      </c>
      <c r="O20" s="18">
        <f t="shared" si="2"/>
        <v>0</v>
      </c>
      <c r="P20" s="20">
        <v>0</v>
      </c>
    </row>
    <row r="21" spans="5:16" x14ac:dyDescent="0.25">
      <c r="E21" s="12" t="s">
        <v>105</v>
      </c>
      <c r="F21" s="9" t="s">
        <v>89</v>
      </c>
      <c r="G21" s="9" t="s">
        <v>90</v>
      </c>
      <c r="H21" s="15" t="s">
        <v>91</v>
      </c>
      <c r="I21" s="10" t="s">
        <v>118</v>
      </c>
      <c r="J21" s="11">
        <v>219.12</v>
      </c>
      <c r="K21" s="11">
        <v>10</v>
      </c>
      <c r="L21" s="11">
        <v>219.12</v>
      </c>
      <c r="M21" s="11">
        <f t="shared" si="0"/>
        <v>1.8260000000000003</v>
      </c>
      <c r="N21" s="11">
        <f t="shared" si="1"/>
        <v>0</v>
      </c>
      <c r="O21" s="18">
        <f t="shared" si="2"/>
        <v>0</v>
      </c>
      <c r="P21" s="20">
        <v>0</v>
      </c>
    </row>
    <row r="22" spans="5:16" x14ac:dyDescent="0.25">
      <c r="E22" s="12" t="s">
        <v>106</v>
      </c>
      <c r="F22" s="9" t="s">
        <v>92</v>
      </c>
      <c r="G22" s="9" t="s">
        <v>93</v>
      </c>
      <c r="H22" s="15" t="s">
        <v>94</v>
      </c>
      <c r="I22" s="10" t="s">
        <v>119</v>
      </c>
      <c r="J22" s="11">
        <v>219.12</v>
      </c>
      <c r="K22" s="11">
        <v>10</v>
      </c>
      <c r="L22" s="11">
        <v>219.12</v>
      </c>
      <c r="M22" s="11">
        <f t="shared" si="0"/>
        <v>1.8260000000000003</v>
      </c>
      <c r="N22" s="11">
        <f t="shared" si="1"/>
        <v>0</v>
      </c>
      <c r="O22" s="18">
        <f t="shared" si="2"/>
        <v>0</v>
      </c>
      <c r="P22" s="20">
        <v>0</v>
      </c>
    </row>
    <row r="23" spans="5:16" ht="30" x14ac:dyDescent="0.25">
      <c r="E23" s="12" t="s">
        <v>107</v>
      </c>
      <c r="F23" s="9" t="s">
        <v>95</v>
      </c>
      <c r="G23" s="9" t="s">
        <v>96</v>
      </c>
      <c r="H23" s="15" t="s">
        <v>97</v>
      </c>
      <c r="I23" s="10" t="s">
        <v>120</v>
      </c>
      <c r="J23" s="11">
        <v>382.75</v>
      </c>
      <c r="K23" s="11">
        <v>10</v>
      </c>
      <c r="L23" s="11">
        <v>382.75</v>
      </c>
      <c r="M23" s="11">
        <f t="shared" si="0"/>
        <v>3.1895833333333332</v>
      </c>
      <c r="N23" s="11">
        <f t="shared" si="1"/>
        <v>0</v>
      </c>
      <c r="O23" s="18">
        <f t="shared" si="2"/>
        <v>0</v>
      </c>
      <c r="P23" s="20">
        <v>0</v>
      </c>
    </row>
    <row r="24" spans="5:16" x14ac:dyDescent="0.25">
      <c r="E24" s="12" t="s">
        <v>108</v>
      </c>
      <c r="F24" s="9" t="s">
        <v>98</v>
      </c>
      <c r="G24" s="9" t="s">
        <v>99</v>
      </c>
      <c r="H24" s="15" t="s">
        <v>100</v>
      </c>
      <c r="I24" s="10" t="s">
        <v>121</v>
      </c>
      <c r="J24" s="11">
        <v>706.2</v>
      </c>
      <c r="K24" s="11">
        <v>10</v>
      </c>
      <c r="L24" s="11">
        <v>41.19</v>
      </c>
      <c r="M24" s="11">
        <f t="shared" si="0"/>
        <v>5.8850000000000007</v>
      </c>
      <c r="N24" s="11">
        <f t="shared" si="1"/>
        <v>665.01</v>
      </c>
      <c r="O24" s="18">
        <f t="shared" ref="O24" si="4">N24/M24</f>
        <v>113.00084961767203</v>
      </c>
      <c r="P24" s="20">
        <f t="shared" si="3"/>
        <v>5.8850000000000007</v>
      </c>
    </row>
    <row r="25" spans="5:16" ht="15.75" x14ac:dyDescent="0.25">
      <c r="E25" s="9"/>
      <c r="F25" s="9"/>
      <c r="G25" s="9"/>
      <c r="H25" s="7" t="s">
        <v>122</v>
      </c>
      <c r="I25" s="9"/>
      <c r="J25" s="17">
        <f>SUM(J9:J24)</f>
        <v>6903.4499999999989</v>
      </c>
      <c r="K25" s="17"/>
      <c r="L25" s="17">
        <f>SUM(L9:L24)</f>
        <v>4338.0099999999993</v>
      </c>
      <c r="M25" s="17">
        <f>SUM(M9:M24)</f>
        <v>57.528750000000002</v>
      </c>
      <c r="N25" s="17">
        <f>SUM(N9:N24)</f>
        <v>2565.44</v>
      </c>
      <c r="O25" s="18"/>
      <c r="P25" s="21">
        <f>SUM(P9:P24)</f>
        <v>49.65175</v>
      </c>
    </row>
    <row r="29" spans="5:16" x14ac:dyDescent="0.25">
      <c r="I29" s="2"/>
    </row>
  </sheetData>
  <mergeCells count="2">
    <mergeCell ref="O1:P1"/>
    <mergeCell ref="L7:N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PII Rūķīši</vt:lpstr>
      <vt:lpstr>SAC Lubāna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Ingrida</dc:creator>
  <cp:lastModifiedBy>Lietotajs</cp:lastModifiedBy>
  <dcterms:created xsi:type="dcterms:W3CDTF">2023-08-08T10:42:53Z</dcterms:created>
  <dcterms:modified xsi:type="dcterms:W3CDTF">2023-08-11T11:59:51Z</dcterms:modified>
</cp:coreProperties>
</file>